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<sst xmlns="http://schemas.openxmlformats.org/spreadsheetml/2006/main" count="162" uniqueCount="89">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</sst>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42805755</v>
      </c>
      <c r="E10" s="14">
        <f t="shared" si="0"/>
        <v>-1088176.87</v>
      </c>
      <c r="F10" s="14">
        <f t="shared" si="0"/>
        <v>41717578.13</v>
      </c>
      <c r="G10" s="14">
        <f t="shared" si="0"/>
        <v>14464434.840000004</v>
      </c>
      <c r="H10" s="14">
        <f t="shared" si="0"/>
        <v>13889174.420000004</v>
      </c>
      <c r="I10" s="14">
        <f t="shared" si="0"/>
        <v>27253143.289999995</v>
      </c>
    </row>
    <row r="11" spans="2:9" ht="12.75">
      <c r="B11" s="3" t="s">
        <v>12</v>
      </c>
      <c r="C11" s="9"/>
      <c r="D11" s="15">
        <f aca="true" t="shared" si="1" ref="D11:I11">SUM(D12:D18)</f>
        <v>30259550</v>
      </c>
      <c r="E11" s="15">
        <f t="shared" si="1"/>
        <v>-917528</v>
      </c>
      <c r="F11" s="15">
        <f t="shared" si="1"/>
        <v>29342022</v>
      </c>
      <c r="G11" s="15">
        <f t="shared" si="1"/>
        <v>11748224.900000002</v>
      </c>
      <c r="H11" s="15">
        <f t="shared" si="1"/>
        <v>11748224.900000002</v>
      </c>
      <c r="I11" s="15">
        <f t="shared" si="1"/>
        <v>17593797.099999998</v>
      </c>
    </row>
    <row r="12" spans="2:9" ht="12.75">
      <c r="B12" s="13" t="s">
        <v>13</v>
      </c>
      <c r="C12" s="11"/>
      <c r="D12" s="15">
        <v>18602751</v>
      </c>
      <c r="E12" s="16">
        <v>-355955.27</v>
      </c>
      <c r="F12" s="16">
        <f>D12+E12</f>
        <v>18246795.73</v>
      </c>
      <c r="G12" s="16">
        <v>8984866.8</v>
      </c>
      <c r="H12" s="16">
        <v>8984866.8</v>
      </c>
      <c r="I12" s="16">
        <f>F12-G12</f>
        <v>9261928.93</v>
      </c>
    </row>
    <row r="13" spans="2:9" ht="12.75">
      <c r="B13" s="13" t="s">
        <v>14</v>
      </c>
      <c r="C13" s="11"/>
      <c r="D13" s="15">
        <v>572126</v>
      </c>
      <c r="E13" s="16">
        <v>0</v>
      </c>
      <c r="F13" s="16">
        <f aca="true" t="shared" si="2" ref="F13:F18">D13+E13</f>
        <v>572126</v>
      </c>
      <c r="G13" s="16">
        <v>276656.88</v>
      </c>
      <c r="H13" s="16">
        <v>276656.88</v>
      </c>
      <c r="I13" s="16">
        <f aca="true" t="shared" si="3" ref="I13:I18">F13-G13</f>
        <v>295469.12</v>
      </c>
    </row>
    <row r="14" spans="2:9" ht="12.75">
      <c r="B14" s="13" t="s">
        <v>15</v>
      </c>
      <c r="C14" s="11"/>
      <c r="D14" s="15">
        <v>5680412</v>
      </c>
      <c r="E14" s="16">
        <v>-246493.1</v>
      </c>
      <c r="F14" s="16">
        <f t="shared" si="2"/>
        <v>5433918.9</v>
      </c>
      <c r="G14" s="16">
        <v>29006.5</v>
      </c>
      <c r="H14" s="16">
        <v>29006.5</v>
      </c>
      <c r="I14" s="16">
        <f t="shared" si="3"/>
        <v>5404912.4</v>
      </c>
    </row>
    <row r="15" spans="2:9" ht="12.75">
      <c r="B15" s="13" t="s">
        <v>16</v>
      </c>
      <c r="C15" s="11"/>
      <c r="D15" s="15">
        <v>3490934</v>
      </c>
      <c r="E15" s="16">
        <v>-84949.05</v>
      </c>
      <c r="F15" s="16">
        <f t="shared" si="2"/>
        <v>3405984.95</v>
      </c>
      <c r="G15" s="16">
        <v>1648523.25</v>
      </c>
      <c r="H15" s="16">
        <v>1648523.25</v>
      </c>
      <c r="I15" s="16">
        <f t="shared" si="3"/>
        <v>1757461.7000000002</v>
      </c>
    </row>
    <row r="16" spans="2:9" ht="12.75">
      <c r="B16" s="13" t="s">
        <v>17</v>
      </c>
      <c r="C16" s="11"/>
      <c r="D16" s="15">
        <v>1913327</v>
      </c>
      <c r="E16" s="16">
        <v>-230130.58</v>
      </c>
      <c r="F16" s="16">
        <f t="shared" si="2"/>
        <v>1683196.42</v>
      </c>
      <c r="G16" s="16">
        <v>809171.47</v>
      </c>
      <c r="H16" s="16">
        <v>809171.47</v>
      </c>
      <c r="I16" s="16">
        <f t="shared" si="3"/>
        <v>874024.95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510956</v>
      </c>
      <c r="E19" s="15">
        <f t="shared" si="4"/>
        <v>1401825.53</v>
      </c>
      <c r="F19" s="15">
        <f t="shared" si="4"/>
        <v>1912781.53</v>
      </c>
      <c r="G19" s="15">
        <f t="shared" si="4"/>
        <v>1113414.71</v>
      </c>
      <c r="H19" s="15">
        <f t="shared" si="4"/>
        <v>992773.89</v>
      </c>
      <c r="I19" s="15">
        <f t="shared" si="4"/>
        <v>799366.8200000001</v>
      </c>
    </row>
    <row r="20" spans="2:9" ht="12.75">
      <c r="B20" s="13" t="s">
        <v>21</v>
      </c>
      <c r="C20" s="11"/>
      <c r="D20" s="15">
        <v>192077</v>
      </c>
      <c r="E20" s="16">
        <v>1057155.56</v>
      </c>
      <c r="F20" s="15">
        <f aca="true" t="shared" si="5" ref="F20:F28">D20+E20</f>
        <v>1249232.56</v>
      </c>
      <c r="G20" s="16">
        <v>971337.36</v>
      </c>
      <c r="H20" s="16">
        <v>885565.5</v>
      </c>
      <c r="I20" s="16">
        <f>F20-G20</f>
        <v>277895.20000000007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12900</v>
      </c>
      <c r="F22" s="15">
        <f t="shared" si="5"/>
        <v>12900</v>
      </c>
      <c r="G22" s="16">
        <v>0</v>
      </c>
      <c r="H22" s="16">
        <v>0</v>
      </c>
      <c r="I22" s="16">
        <f t="shared" si="6"/>
        <v>12900</v>
      </c>
    </row>
    <row r="23" spans="2:9" ht="12.75">
      <c r="B23" s="13" t="s">
        <v>24</v>
      </c>
      <c r="C23" s="11"/>
      <c r="D23" s="15">
        <v>5000</v>
      </c>
      <c r="E23" s="16">
        <v>120871.15</v>
      </c>
      <c r="F23" s="15">
        <f t="shared" si="5"/>
        <v>125871.15</v>
      </c>
      <c r="G23" s="16">
        <v>24157.95</v>
      </c>
      <c r="H23" s="16">
        <v>24157.95</v>
      </c>
      <c r="I23" s="16">
        <f t="shared" si="6"/>
        <v>101713.2</v>
      </c>
    </row>
    <row r="24" spans="2:9" ht="12.75">
      <c r="B24" s="13" t="s">
        <v>25</v>
      </c>
      <c r="C24" s="11"/>
      <c r="D24" s="15">
        <v>40750</v>
      </c>
      <c r="E24" s="16">
        <v>57368.65</v>
      </c>
      <c r="F24" s="15">
        <f t="shared" si="5"/>
        <v>98118.65</v>
      </c>
      <c r="G24" s="16">
        <v>34418.59</v>
      </c>
      <c r="H24" s="16">
        <v>4392.03</v>
      </c>
      <c r="I24" s="16">
        <f t="shared" si="6"/>
        <v>63700.06</v>
      </c>
    </row>
    <row r="25" spans="2:9" ht="12.75">
      <c r="B25" s="13" t="s">
        <v>26</v>
      </c>
      <c r="C25" s="11"/>
      <c r="D25" s="15">
        <v>265629</v>
      </c>
      <c r="E25" s="16">
        <v>1201.62</v>
      </c>
      <c r="F25" s="15">
        <f t="shared" si="5"/>
        <v>266830.62</v>
      </c>
      <c r="G25" s="16">
        <v>52311.48</v>
      </c>
      <c r="H25" s="16">
        <v>51111.48</v>
      </c>
      <c r="I25" s="16">
        <f t="shared" si="6"/>
        <v>214519.13999999998</v>
      </c>
    </row>
    <row r="26" spans="2:9" ht="12.75">
      <c r="B26" s="13" t="s">
        <v>27</v>
      </c>
      <c r="C26" s="11"/>
      <c r="D26" s="15">
        <v>0</v>
      </c>
      <c r="E26" s="16">
        <v>11190</v>
      </c>
      <c r="F26" s="15">
        <f t="shared" si="5"/>
        <v>11190</v>
      </c>
      <c r="G26" s="16">
        <v>153.5</v>
      </c>
      <c r="H26" s="16">
        <v>153.5</v>
      </c>
      <c r="I26" s="16">
        <f t="shared" si="6"/>
        <v>11036.5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7500</v>
      </c>
      <c r="E28" s="16">
        <v>141138.55</v>
      </c>
      <c r="F28" s="15">
        <f t="shared" si="5"/>
        <v>148638.55</v>
      </c>
      <c r="G28" s="16">
        <v>31035.83</v>
      </c>
      <c r="H28" s="16">
        <v>27393.43</v>
      </c>
      <c r="I28" s="16">
        <f t="shared" si="6"/>
        <v>117602.71999999999</v>
      </c>
    </row>
    <row r="29" spans="2:9" ht="12.75">
      <c r="B29" s="3" t="s">
        <v>30</v>
      </c>
      <c r="C29" s="9"/>
      <c r="D29" s="15">
        <f aca="true" t="shared" si="7" ref="D29:I29">SUM(D30:D38)</f>
        <v>4087699</v>
      </c>
      <c r="E29" s="15">
        <f t="shared" si="7"/>
        <v>1468431.47</v>
      </c>
      <c r="F29" s="15">
        <f t="shared" si="7"/>
        <v>5556130.47</v>
      </c>
      <c r="G29" s="15">
        <f t="shared" si="7"/>
        <v>1602795.23</v>
      </c>
      <c r="H29" s="15">
        <f t="shared" si="7"/>
        <v>1148175.6300000001</v>
      </c>
      <c r="I29" s="15">
        <f t="shared" si="7"/>
        <v>3953335.2399999998</v>
      </c>
    </row>
    <row r="30" spans="2:9" ht="12.75">
      <c r="B30" s="13" t="s">
        <v>31</v>
      </c>
      <c r="C30" s="11"/>
      <c r="D30" s="15">
        <v>587186</v>
      </c>
      <c r="E30" s="16">
        <v>155038</v>
      </c>
      <c r="F30" s="15">
        <f aca="true" t="shared" si="8" ref="F30:F38">D30+E30</f>
        <v>742224</v>
      </c>
      <c r="G30" s="16">
        <v>409684.47</v>
      </c>
      <c r="H30" s="16">
        <v>150096.47</v>
      </c>
      <c r="I30" s="16">
        <f t="shared" si="6"/>
        <v>332539.53</v>
      </c>
    </row>
    <row r="31" spans="2:9" ht="12.75">
      <c r="B31" s="13" t="s">
        <v>32</v>
      </c>
      <c r="C31" s="11"/>
      <c r="D31" s="15">
        <v>117500</v>
      </c>
      <c r="E31" s="16">
        <v>246380.5</v>
      </c>
      <c r="F31" s="15">
        <f t="shared" si="8"/>
        <v>363880.5</v>
      </c>
      <c r="G31" s="16">
        <v>76296.57</v>
      </c>
      <c r="H31" s="16">
        <v>8819.37</v>
      </c>
      <c r="I31" s="16">
        <f t="shared" si="6"/>
        <v>287583.93</v>
      </c>
    </row>
    <row r="32" spans="2:9" ht="12.75">
      <c r="B32" s="13" t="s">
        <v>33</v>
      </c>
      <c r="C32" s="11"/>
      <c r="D32" s="15">
        <v>760188</v>
      </c>
      <c r="E32" s="16">
        <v>575312.12</v>
      </c>
      <c r="F32" s="15">
        <f t="shared" si="8"/>
        <v>1335500.12</v>
      </c>
      <c r="G32" s="16">
        <v>310998.07</v>
      </c>
      <c r="H32" s="16">
        <v>310998.07</v>
      </c>
      <c r="I32" s="16">
        <f t="shared" si="6"/>
        <v>1024502.05</v>
      </c>
    </row>
    <row r="33" spans="2:9" ht="12.75">
      <c r="B33" s="13" t="s">
        <v>34</v>
      </c>
      <c r="C33" s="11"/>
      <c r="D33" s="15">
        <v>206000</v>
      </c>
      <c r="E33" s="16">
        <v>14385.34</v>
      </c>
      <c r="F33" s="15">
        <f t="shared" si="8"/>
        <v>220385.34</v>
      </c>
      <c r="G33" s="16">
        <v>2127.51</v>
      </c>
      <c r="H33" s="16">
        <v>2127.51</v>
      </c>
      <c r="I33" s="16">
        <f t="shared" si="6"/>
        <v>218257.83</v>
      </c>
    </row>
    <row r="34" spans="2:9" ht="12.75">
      <c r="B34" s="13" t="s">
        <v>35</v>
      </c>
      <c r="C34" s="11"/>
      <c r="D34" s="15">
        <v>15000</v>
      </c>
      <c r="E34" s="16">
        <v>162146.51</v>
      </c>
      <c r="F34" s="15">
        <f t="shared" si="8"/>
        <v>177146.51</v>
      </c>
      <c r="G34" s="16">
        <v>43152.6</v>
      </c>
      <c r="H34" s="16">
        <v>31997.57</v>
      </c>
      <c r="I34" s="16">
        <f t="shared" si="6"/>
        <v>133993.91</v>
      </c>
    </row>
    <row r="35" spans="2:9" ht="12.75">
      <c r="B35" s="13" t="s">
        <v>36</v>
      </c>
      <c r="C35" s="11"/>
      <c r="D35" s="15">
        <v>12500</v>
      </c>
      <c r="E35" s="16">
        <v>150100</v>
      </c>
      <c r="F35" s="15">
        <f t="shared" si="8"/>
        <v>162600</v>
      </c>
      <c r="G35" s="16">
        <v>120242.73</v>
      </c>
      <c r="H35" s="16">
        <v>95938.96</v>
      </c>
      <c r="I35" s="16">
        <f t="shared" si="6"/>
        <v>42357.270000000004</v>
      </c>
    </row>
    <row r="36" spans="2:9" ht="12.75">
      <c r="B36" s="13" t="s">
        <v>37</v>
      </c>
      <c r="C36" s="11"/>
      <c r="D36" s="15">
        <v>16927</v>
      </c>
      <c r="E36" s="16">
        <v>-1770.1</v>
      </c>
      <c r="F36" s="15">
        <f t="shared" si="8"/>
        <v>15156.9</v>
      </c>
      <c r="G36" s="16">
        <v>181</v>
      </c>
      <c r="H36" s="16">
        <v>181</v>
      </c>
      <c r="I36" s="16">
        <f t="shared" si="6"/>
        <v>14975.9</v>
      </c>
    </row>
    <row r="37" spans="2:9" ht="12.75">
      <c r="B37" s="13" t="s">
        <v>38</v>
      </c>
      <c r="C37" s="11"/>
      <c r="D37" s="15">
        <v>0</v>
      </c>
      <c r="E37" s="16">
        <v>1627.1</v>
      </c>
      <c r="F37" s="15">
        <f t="shared" si="8"/>
        <v>1627.1</v>
      </c>
      <c r="G37" s="16">
        <v>1627.1</v>
      </c>
      <c r="H37" s="16">
        <v>1470.5</v>
      </c>
      <c r="I37" s="16">
        <f t="shared" si="6"/>
        <v>0</v>
      </c>
    </row>
    <row r="38" spans="2:9" ht="12.75">
      <c r="B38" s="13" t="s">
        <v>39</v>
      </c>
      <c r="C38" s="11"/>
      <c r="D38" s="15">
        <v>2372398</v>
      </c>
      <c r="E38" s="16">
        <v>165212</v>
      </c>
      <c r="F38" s="15">
        <f t="shared" si="8"/>
        <v>2537610</v>
      </c>
      <c r="G38" s="16">
        <v>638485.18</v>
      </c>
      <c r="H38" s="16">
        <v>546546.18</v>
      </c>
      <c r="I38" s="16">
        <f t="shared" si="6"/>
        <v>1899124.8199999998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7947550</v>
      </c>
      <c r="E63" s="15">
        <f>SUM(E64:E71)</f>
        <v>-3040905.87</v>
      </c>
      <c r="F63" s="15">
        <f>F64+F65+F66+F67+F68+F70+F71</f>
        <v>4906644.13</v>
      </c>
      <c r="G63" s="15">
        <f>SUM(G64:G71)</f>
        <v>0</v>
      </c>
      <c r="H63" s="15">
        <f>SUM(H64:H71)</f>
        <v>0</v>
      </c>
      <c r="I63" s="16">
        <f t="shared" si="6"/>
        <v>4906644.13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7947550</v>
      </c>
      <c r="E71" s="16">
        <v>-3040905.87</v>
      </c>
      <c r="F71" s="15">
        <f t="shared" si="10"/>
        <v>4906644.13</v>
      </c>
      <c r="G71" s="16">
        <v>0</v>
      </c>
      <c r="H71" s="16">
        <v>0</v>
      </c>
      <c r="I71" s="16">
        <f t="shared" si="6"/>
        <v>4906644.13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29033391</v>
      </c>
      <c r="E85" s="21">
        <f>E86+E104+E94+E114+E124+E134+E138+E147+E151</f>
        <v>1142916.06</v>
      </c>
      <c r="F85" s="21">
        <f t="shared" si="12"/>
        <v>30176307.059999995</v>
      </c>
      <c r="G85" s="21">
        <f>G86+G104+G94+G114+G124+G134+G138+G147+G151</f>
        <v>12646859.78</v>
      </c>
      <c r="H85" s="21">
        <f>H86+H104+H94+H114+H124+H134+H138+H147+H151</f>
        <v>12163538.37</v>
      </c>
      <c r="I85" s="21">
        <f t="shared" si="12"/>
        <v>17529447.279999994</v>
      </c>
    </row>
    <row r="86" spans="2:9" ht="12.75">
      <c r="B86" s="3" t="s">
        <v>12</v>
      </c>
      <c r="C86" s="9"/>
      <c r="D86" s="15">
        <f>SUM(D87:D93)</f>
        <v>27249276</v>
      </c>
      <c r="E86" s="15">
        <f>SUM(E87:E93)</f>
        <v>-917528</v>
      </c>
      <c r="F86" s="15">
        <f>SUM(F87:F93)</f>
        <v>26331747.999999996</v>
      </c>
      <c r="G86" s="15">
        <f>SUM(G87:G93)</f>
        <v>11471567.95</v>
      </c>
      <c r="H86" s="15">
        <f>SUM(H87:H93)</f>
        <v>11471567.95</v>
      </c>
      <c r="I86" s="16">
        <f aca="true" t="shared" si="13" ref="I86:I149">F86-G86</f>
        <v>14860180.049999997</v>
      </c>
    </row>
    <row r="87" spans="2:9" ht="12.75">
      <c r="B87" s="13" t="s">
        <v>13</v>
      </c>
      <c r="C87" s="11"/>
      <c r="D87" s="15">
        <v>18602751</v>
      </c>
      <c r="E87" s="16">
        <v>-355955.26</v>
      </c>
      <c r="F87" s="15">
        <f aca="true" t="shared" si="14" ref="F87:F103">D87+E87</f>
        <v>18246795.74</v>
      </c>
      <c r="G87" s="16">
        <v>8984866.78</v>
      </c>
      <c r="H87" s="16">
        <v>8984866.78</v>
      </c>
      <c r="I87" s="16">
        <f t="shared" si="13"/>
        <v>9261928.959999999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3307160</v>
      </c>
      <c r="E89" s="16">
        <v>-246493.1</v>
      </c>
      <c r="F89" s="15">
        <f t="shared" si="14"/>
        <v>3060666.9</v>
      </c>
      <c r="G89" s="16">
        <v>29006.5</v>
      </c>
      <c r="H89" s="16">
        <v>29006.5</v>
      </c>
      <c r="I89" s="16">
        <f t="shared" si="13"/>
        <v>3031660.4</v>
      </c>
    </row>
    <row r="90" spans="2:9" ht="12.75">
      <c r="B90" s="13" t="s">
        <v>16</v>
      </c>
      <c r="C90" s="11"/>
      <c r="D90" s="15">
        <v>3426038</v>
      </c>
      <c r="E90" s="16">
        <v>-84949.08</v>
      </c>
      <c r="F90" s="15">
        <f t="shared" si="14"/>
        <v>3341088.92</v>
      </c>
      <c r="G90" s="16">
        <v>1648523.2</v>
      </c>
      <c r="H90" s="16">
        <v>1648523.2</v>
      </c>
      <c r="I90" s="16">
        <f t="shared" si="13"/>
        <v>1692565.72</v>
      </c>
    </row>
    <row r="91" spans="2:9" ht="12.75">
      <c r="B91" s="13" t="s">
        <v>17</v>
      </c>
      <c r="C91" s="11"/>
      <c r="D91" s="15">
        <v>1913327</v>
      </c>
      <c r="E91" s="16">
        <v>-230130.56</v>
      </c>
      <c r="F91" s="15">
        <f t="shared" si="14"/>
        <v>1683196.44</v>
      </c>
      <c r="G91" s="16">
        <v>809171.47</v>
      </c>
      <c r="H91" s="16">
        <v>809171.47</v>
      </c>
      <c r="I91" s="16">
        <f t="shared" si="13"/>
        <v>874024.97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510956</v>
      </c>
      <c r="E94" s="15">
        <f>SUM(E95:E103)</f>
        <v>537654.53</v>
      </c>
      <c r="F94" s="15">
        <f>SUM(F95:F103)</f>
        <v>1048610.53</v>
      </c>
      <c r="G94" s="15">
        <f>SUM(G95:G103)</f>
        <v>249243.65000000002</v>
      </c>
      <c r="H94" s="15">
        <f>SUM(H95:H103)</f>
        <v>128602.84</v>
      </c>
      <c r="I94" s="16">
        <f t="shared" si="13"/>
        <v>799366.88</v>
      </c>
    </row>
    <row r="95" spans="2:9" ht="12.75">
      <c r="B95" s="13" t="s">
        <v>21</v>
      </c>
      <c r="C95" s="11"/>
      <c r="D95" s="15">
        <v>192077</v>
      </c>
      <c r="E95" s="16">
        <v>192984.56</v>
      </c>
      <c r="F95" s="15">
        <f t="shared" si="14"/>
        <v>385061.56</v>
      </c>
      <c r="G95" s="16">
        <v>107166.36</v>
      </c>
      <c r="H95" s="16">
        <v>21394.5</v>
      </c>
      <c r="I95" s="16">
        <f t="shared" si="13"/>
        <v>277895.2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12900</v>
      </c>
      <c r="F97" s="15">
        <f t="shared" si="14"/>
        <v>12900</v>
      </c>
      <c r="G97" s="16">
        <v>0</v>
      </c>
      <c r="H97" s="16">
        <v>0</v>
      </c>
      <c r="I97" s="16">
        <f t="shared" si="13"/>
        <v>12900</v>
      </c>
    </row>
    <row r="98" spans="2:9" ht="12.75">
      <c r="B98" s="13" t="s">
        <v>24</v>
      </c>
      <c r="C98" s="11"/>
      <c r="D98" s="15">
        <v>5000</v>
      </c>
      <c r="E98" s="16">
        <v>120871.14</v>
      </c>
      <c r="F98" s="15">
        <f t="shared" si="14"/>
        <v>125871.14</v>
      </c>
      <c r="G98" s="16">
        <v>24157.95</v>
      </c>
      <c r="H98" s="16">
        <v>24157.95</v>
      </c>
      <c r="I98" s="16">
        <f t="shared" si="13"/>
        <v>101713.19</v>
      </c>
    </row>
    <row r="99" spans="2:9" ht="12.75">
      <c r="B99" s="13" t="s">
        <v>25</v>
      </c>
      <c r="C99" s="11"/>
      <c r="D99" s="15">
        <v>40750</v>
      </c>
      <c r="E99" s="16">
        <v>57368.63</v>
      </c>
      <c r="F99" s="15">
        <f t="shared" si="14"/>
        <v>98118.63</v>
      </c>
      <c r="G99" s="16">
        <v>34418.57</v>
      </c>
      <c r="H99" s="16">
        <v>4392.02</v>
      </c>
      <c r="I99" s="16">
        <f t="shared" si="13"/>
        <v>63700.060000000005</v>
      </c>
    </row>
    <row r="100" spans="2:9" ht="12.75">
      <c r="B100" s="13" t="s">
        <v>26</v>
      </c>
      <c r="C100" s="11"/>
      <c r="D100" s="15">
        <v>265629</v>
      </c>
      <c r="E100" s="16">
        <v>1201.61</v>
      </c>
      <c r="F100" s="15">
        <f t="shared" si="14"/>
        <v>266830.61</v>
      </c>
      <c r="G100" s="16">
        <v>52311.45</v>
      </c>
      <c r="H100" s="16">
        <v>51111.45</v>
      </c>
      <c r="I100" s="16">
        <f t="shared" si="13"/>
        <v>214519.15999999997</v>
      </c>
    </row>
    <row r="101" spans="2:9" ht="12.75">
      <c r="B101" s="13" t="s">
        <v>27</v>
      </c>
      <c r="C101" s="11"/>
      <c r="D101" s="15">
        <v>0</v>
      </c>
      <c r="E101" s="16">
        <v>11190</v>
      </c>
      <c r="F101" s="15">
        <f t="shared" si="14"/>
        <v>11190</v>
      </c>
      <c r="G101" s="16">
        <v>153.5</v>
      </c>
      <c r="H101" s="16">
        <v>153.5</v>
      </c>
      <c r="I101" s="16">
        <f t="shared" si="13"/>
        <v>11036.5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7500</v>
      </c>
      <c r="E103" s="16">
        <v>141138.59</v>
      </c>
      <c r="F103" s="15">
        <f t="shared" si="14"/>
        <v>148638.59</v>
      </c>
      <c r="G103" s="16">
        <v>31035.82</v>
      </c>
      <c r="H103" s="16">
        <v>27393.42</v>
      </c>
      <c r="I103" s="16">
        <f t="shared" si="13"/>
        <v>117602.76999999999</v>
      </c>
    </row>
    <row r="104" spans="2:9" ht="12.75">
      <c r="B104" s="3" t="s">
        <v>30</v>
      </c>
      <c r="C104" s="9"/>
      <c r="D104" s="15">
        <f>SUM(D105:D113)</f>
        <v>1273159</v>
      </c>
      <c r="E104" s="15">
        <f>SUM(E105:E113)</f>
        <v>1468431.47</v>
      </c>
      <c r="F104" s="15">
        <f>SUM(F105:F113)</f>
        <v>2741590.4699999997</v>
      </c>
      <c r="G104" s="15">
        <f>SUM(G105:G113)</f>
        <v>926048.18</v>
      </c>
      <c r="H104" s="15">
        <f>SUM(H105:H113)</f>
        <v>563367.5800000001</v>
      </c>
      <c r="I104" s="16">
        <f t="shared" si="13"/>
        <v>1815542.2899999996</v>
      </c>
    </row>
    <row r="105" spans="2:9" ht="12.75">
      <c r="B105" s="13" t="s">
        <v>31</v>
      </c>
      <c r="C105" s="11"/>
      <c r="D105" s="15">
        <v>464245</v>
      </c>
      <c r="E105" s="16">
        <v>155038</v>
      </c>
      <c r="F105" s="16">
        <f>D105+E105</f>
        <v>619283</v>
      </c>
      <c r="G105" s="16">
        <v>409684.45</v>
      </c>
      <c r="H105" s="16">
        <v>150096.45</v>
      </c>
      <c r="I105" s="16">
        <f t="shared" si="13"/>
        <v>209598.55</v>
      </c>
    </row>
    <row r="106" spans="2:9" ht="12.75">
      <c r="B106" s="13" t="s">
        <v>32</v>
      </c>
      <c r="C106" s="11"/>
      <c r="D106" s="15">
        <v>77500</v>
      </c>
      <c r="E106" s="16">
        <v>246380.5</v>
      </c>
      <c r="F106" s="16">
        <f aca="true" t="shared" si="15" ref="F106:F113">D106+E106</f>
        <v>323880.5</v>
      </c>
      <c r="G106" s="16">
        <v>76296.57</v>
      </c>
      <c r="H106" s="16">
        <v>8819.37</v>
      </c>
      <c r="I106" s="16">
        <f t="shared" si="13"/>
        <v>247583.93</v>
      </c>
    </row>
    <row r="107" spans="2:9" ht="12.75">
      <c r="B107" s="13" t="s">
        <v>33</v>
      </c>
      <c r="C107" s="11"/>
      <c r="D107" s="15">
        <v>449491</v>
      </c>
      <c r="E107" s="16">
        <v>575312.12</v>
      </c>
      <c r="F107" s="16">
        <f t="shared" si="15"/>
        <v>1024803.12</v>
      </c>
      <c r="G107" s="16">
        <v>250301.05</v>
      </c>
      <c r="H107" s="16">
        <v>250301.05</v>
      </c>
      <c r="I107" s="16">
        <f t="shared" si="13"/>
        <v>774502.0700000001</v>
      </c>
    </row>
    <row r="108" spans="2:9" ht="12.75">
      <c r="B108" s="13" t="s">
        <v>34</v>
      </c>
      <c r="C108" s="11"/>
      <c r="D108" s="15">
        <v>206000</v>
      </c>
      <c r="E108" s="16">
        <v>14385.34</v>
      </c>
      <c r="F108" s="16">
        <f t="shared" si="15"/>
        <v>220385.34</v>
      </c>
      <c r="G108" s="16">
        <v>2127.51</v>
      </c>
      <c r="H108" s="16">
        <v>2127.51</v>
      </c>
      <c r="I108" s="16">
        <f t="shared" si="13"/>
        <v>218257.83</v>
      </c>
    </row>
    <row r="109" spans="2:9" ht="12.75">
      <c r="B109" s="13" t="s">
        <v>35</v>
      </c>
      <c r="C109" s="11"/>
      <c r="D109" s="15">
        <v>15000</v>
      </c>
      <c r="E109" s="16">
        <v>162146.51</v>
      </c>
      <c r="F109" s="16">
        <f t="shared" si="15"/>
        <v>177146.51</v>
      </c>
      <c r="G109" s="16">
        <v>43152.6</v>
      </c>
      <c r="H109" s="16">
        <v>31997.57</v>
      </c>
      <c r="I109" s="16">
        <f t="shared" si="13"/>
        <v>133993.91</v>
      </c>
    </row>
    <row r="110" spans="2:9" ht="12.75">
      <c r="B110" s="13" t="s">
        <v>36</v>
      </c>
      <c r="C110" s="11"/>
      <c r="D110" s="15">
        <v>12500</v>
      </c>
      <c r="E110" s="16">
        <v>150100</v>
      </c>
      <c r="F110" s="16">
        <f t="shared" si="15"/>
        <v>162600</v>
      </c>
      <c r="G110" s="16">
        <v>120242.73</v>
      </c>
      <c r="H110" s="16">
        <v>95938.96</v>
      </c>
      <c r="I110" s="16">
        <f t="shared" si="13"/>
        <v>42357.270000000004</v>
      </c>
    </row>
    <row r="111" spans="2:9" ht="12.75">
      <c r="B111" s="13" t="s">
        <v>37</v>
      </c>
      <c r="C111" s="11"/>
      <c r="D111" s="15">
        <v>16927</v>
      </c>
      <c r="E111" s="16">
        <v>-1770.09</v>
      </c>
      <c r="F111" s="16">
        <f t="shared" si="15"/>
        <v>15156.91</v>
      </c>
      <c r="G111" s="16">
        <v>181</v>
      </c>
      <c r="H111" s="16">
        <v>181</v>
      </c>
      <c r="I111" s="16">
        <f t="shared" si="13"/>
        <v>14975.91</v>
      </c>
    </row>
    <row r="112" spans="2:9" ht="12.75">
      <c r="B112" s="13" t="s">
        <v>38</v>
      </c>
      <c r="C112" s="11"/>
      <c r="D112" s="15">
        <v>0</v>
      </c>
      <c r="E112" s="16">
        <v>1627.09</v>
      </c>
      <c r="F112" s="16">
        <f t="shared" si="15"/>
        <v>1627.09</v>
      </c>
      <c r="G112" s="16">
        <v>1627.09</v>
      </c>
      <c r="H112" s="16">
        <v>1470.49</v>
      </c>
      <c r="I112" s="16">
        <f t="shared" si="13"/>
        <v>0</v>
      </c>
    </row>
    <row r="113" spans="2:9" ht="12.75">
      <c r="B113" s="13" t="s">
        <v>39</v>
      </c>
      <c r="C113" s="11"/>
      <c r="D113" s="15">
        <v>31496</v>
      </c>
      <c r="E113" s="16">
        <v>165212</v>
      </c>
      <c r="F113" s="16">
        <f t="shared" si="15"/>
        <v>196708</v>
      </c>
      <c r="G113" s="16">
        <v>22435.18</v>
      </c>
      <c r="H113" s="16">
        <v>22435.18</v>
      </c>
      <c r="I113" s="16">
        <f t="shared" si="13"/>
        <v>174272.82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54358.06</v>
      </c>
      <c r="F138" s="15">
        <f>F139+F140+F141+F142+F143+F145+F146</f>
        <v>54358.06</v>
      </c>
      <c r="G138" s="15">
        <f>SUM(G139:G146)</f>
        <v>0</v>
      </c>
      <c r="H138" s="15">
        <f>SUM(H139:H146)</f>
        <v>0</v>
      </c>
      <c r="I138" s="16">
        <f t="shared" si="13"/>
        <v>54358.06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54358.06</v>
      </c>
      <c r="F146" s="16">
        <f t="shared" si="18"/>
        <v>54358.06</v>
      </c>
      <c r="G146" s="16">
        <v>0</v>
      </c>
      <c r="H146" s="16">
        <v>0</v>
      </c>
      <c r="I146" s="16">
        <f t="shared" si="13"/>
        <v>54358.06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71839146</v>
      </c>
      <c r="E160" s="14">
        <f t="shared" si="21"/>
        <v>54739.189999999944</v>
      </c>
      <c r="F160" s="14">
        <f t="shared" si="21"/>
        <v>71893885.19</v>
      </c>
      <c r="G160" s="14">
        <f t="shared" si="21"/>
        <v>27111294.620000005</v>
      </c>
      <c r="H160" s="14">
        <f t="shared" si="21"/>
        <v>26052712.790000003</v>
      </c>
      <c r="I160" s="14">
        <f t="shared" si="21"/>
        <v>44782590.56999999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2016-12-20T19:53:14Z</cp:lastPrinted>
  <dcterms:created xsi:type="dcterms:W3CDTF">2016-10-11T20:25:15Z</dcterms:created>
  <dcterms:modified xsi:type="dcterms:W3CDTF">2021-07-15T21:42:02Z</dcterms:modified>
  <cp:category/>
  <cp:version/>
  <cp:contentType/>
  <cp:contentStatus/>
</cp:coreProperties>
</file>